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480" windowHeight="8160"/>
  </bookViews>
  <sheets>
    <sheet name="итоги конкурса" sheetId="12" r:id="rId1"/>
  </sheets>
  <calcPr calcId="145621"/>
</workbook>
</file>

<file path=xl/calcChain.xml><?xml version="1.0" encoding="utf-8"?>
<calcChain xmlns="http://schemas.openxmlformats.org/spreadsheetml/2006/main">
  <c r="K27" i="12" l="1"/>
  <c r="K29" i="12"/>
  <c r="K10" i="12"/>
  <c r="K14" i="12"/>
  <c r="K21" i="12"/>
  <c r="K22" i="12"/>
  <c r="K25" i="12"/>
  <c r="K26" i="12"/>
  <c r="K33" i="12"/>
  <c r="K6" i="12"/>
  <c r="D33" i="12"/>
  <c r="D32" i="12"/>
  <c r="D31" i="12"/>
  <c r="D28" i="12"/>
  <c r="D27" i="12"/>
  <c r="D26" i="12"/>
  <c r="D25" i="12"/>
  <c r="D24" i="12"/>
  <c r="D23" i="12"/>
  <c r="D22" i="12"/>
  <c r="D21" i="12"/>
  <c r="D20" i="12"/>
  <c r="D19" i="12"/>
  <c r="D17" i="12"/>
  <c r="D16" i="12"/>
  <c r="D15" i="12"/>
  <c r="D14" i="12"/>
  <c r="D13" i="12"/>
  <c r="D12" i="12"/>
  <c r="D11" i="12"/>
  <c r="D10" i="12"/>
  <c r="D9" i="12"/>
  <c r="D8" i="12"/>
  <c r="D7" i="12"/>
  <c r="D6" i="12"/>
  <c r="K28" i="12" l="1"/>
  <c r="K24" i="12"/>
  <c r="K20" i="12"/>
  <c r="K23" i="12"/>
  <c r="K19" i="12"/>
  <c r="K32" i="12"/>
  <c r="K31" i="12"/>
  <c r="K15" i="12"/>
  <c r="K11" i="12"/>
  <c r="K8" i="12"/>
  <c r="K16" i="12"/>
  <c r="K17" i="12"/>
  <c r="K13" i="12"/>
  <c r="K9" i="12"/>
  <c r="K7" i="12"/>
  <c r="K12" i="12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  <family val="2"/>
            <charset val="204"/>
          </rPr>
          <t>Добрый день!!!Проверяем данные!
	-Эльмира Ганбарова</t>
        </r>
      </text>
    </comment>
  </commentList>
</comments>
</file>

<file path=xl/sharedStrings.xml><?xml version="1.0" encoding="utf-8"?>
<sst xmlns="http://schemas.openxmlformats.org/spreadsheetml/2006/main" count="64" uniqueCount="39">
  <si>
    <t>МОБУ "Домбаровская ООШ №3"</t>
  </si>
  <si>
    <t>Домбаровский</t>
  </si>
  <si>
    <t>МОБУ "Камсакская ООШ"</t>
  </si>
  <si>
    <t>МОБУ "Карагандинская ООШ"</t>
  </si>
  <si>
    <t>МОБУ "Курмансайская ООШ"</t>
  </si>
  <si>
    <t>МОБУ "Прибрежная ООШ"</t>
  </si>
  <si>
    <t>МОБУ "Ащебутакская СОШ"</t>
  </si>
  <si>
    <t>МОБУ "СОШ п.Голубой Факел"</t>
  </si>
  <si>
    <t>МОАУ "Домбаровская СОШ №1"</t>
  </si>
  <si>
    <t>МОАУ "Домбаровская СОШ №2"</t>
  </si>
  <si>
    <t>МОБУ "Заринская СОШ"</t>
  </si>
  <si>
    <t>МОБУ "Красночабанская СОШ им. Героя России Ж.Жолдинова"</t>
  </si>
  <si>
    <t>МОБУ "Полевая СОШ"</t>
  </si>
  <si>
    <t>МДОБУ д/с «Теремок»</t>
  </si>
  <si>
    <t>МДОБУ д/с комбинированного вида «Сказка»</t>
  </si>
  <si>
    <t>МДОБУ д/с комбинированного вида «Солнышко»</t>
  </si>
  <si>
    <t>МДОБУ Д.с."Солнышко №2"</t>
  </si>
  <si>
    <t>МДОБУ д/с «Колокольчик»</t>
  </si>
  <si>
    <t>МДОБУ д/с «Колосок»</t>
  </si>
  <si>
    <t>МДОБУ д/с «Аленушка»</t>
  </si>
  <si>
    <t>МДОБУ д/с «Светлячок»</t>
  </si>
  <si>
    <t>МОБУ ДОД  «Детско – юношеская спортивная школа»</t>
  </si>
  <si>
    <t>МОБУ ДОД  ДЦ «Радуга»</t>
  </si>
  <si>
    <t>Муниципальный район</t>
  </si>
  <si>
    <t>№ п/п</t>
  </si>
  <si>
    <t>Адрес сайта</t>
  </si>
  <si>
    <t>Название образовательного учреждения</t>
  </si>
  <si>
    <t>МДОБУ д/с "Василек"</t>
  </si>
  <si>
    <t>МБУ ДОЛ  «Сокол»</t>
  </si>
  <si>
    <t>МДОБУ д/с "Ручеек"</t>
  </si>
  <si>
    <t>МДОБУ д/с "Лесная сказка"</t>
  </si>
  <si>
    <r>
      <t> </t>
    </r>
    <r>
      <rPr>
        <u/>
        <sz val="11"/>
        <color theme="10"/>
        <rFont val="Calibri"/>
        <family val="2"/>
        <charset val="204"/>
      </rPr>
      <t>http://леснаясказка56.рф/</t>
    </r>
  </si>
  <si>
    <t>место</t>
  </si>
  <si>
    <t>оценка ЖЮРИ</t>
  </si>
  <si>
    <t>итого</t>
  </si>
  <si>
    <t>Конкурс "Лучший сайт "Домбаровского района"</t>
  </si>
  <si>
    <t>по категории школы</t>
  </si>
  <si>
    <t>детские сады</t>
  </si>
  <si>
    <t>Организации дополнительного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</si>
</sst>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9594"/>
        <bgColor rgb="FFD9959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0" fillId="0" borderId="3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2" fontId="0" fillId="0" borderId="3" xfId="0" applyNumberForma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0" fillId="0" borderId="5" xfId="0" applyNumberFormat="1" applyBorder="1" applyAlignment="1">
      <alignment horizontal="center" vertical="center"/>
    </xf>
    <xf numFmtId="2" fontId="10" fillId="4" borderId="17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6" xfId="0" applyBorder="1"/>
    <xf numFmtId="0" fontId="0" fillId="0" borderId="12" xfId="0" applyBorder="1"/>
    <xf numFmtId="0" fontId="3" fillId="3" borderId="16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textRotation="135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textRotation="135"/>
    </xf>
    <xf numFmtId="0" fontId="10" fillId="6" borderId="3" xfId="0" applyFont="1" applyFill="1" applyBorder="1" applyAlignment="1">
      <alignment horizontal="center" vertical="center" textRotation="135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&#1076;&#1089;&#1086;&#1096;1.&#1088;&#1092;/" TargetMode="External"/><Relationship Id="rId13" Type="http://schemas.openxmlformats.org/officeDocument/2006/relationships/hyperlink" Target="http://&#1076;&#1086;&#1091;&#1089;&#1086;&#1083;&#1085;&#1099;&#1096;&#1082;&#1086;.&#1088;&#1092;/" TargetMode="External"/><Relationship Id="rId18" Type="http://schemas.openxmlformats.org/officeDocument/2006/relationships/hyperlink" Target="http://&#1089;&#1086;&#1082;&#1086;&#1083;-56.&#1088;&#1092;/" TargetMode="External"/><Relationship Id="rId3" Type="http://schemas.openxmlformats.org/officeDocument/2006/relationships/hyperlink" Target="http://&#1082;&#1072;&#1088;&#1072;&#1075;&#1072;&#1085;&#1076;&#1080;&#1085;&#1089;&#1082;&#1072;&#1103;&#1086;&#1086;&#1096;.&#1088;&#1092;/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://&#1089;&#1086;&#1096;&#1075;&#1092;.&#1088;&#1092;/" TargetMode="External"/><Relationship Id="rId12" Type="http://schemas.openxmlformats.org/officeDocument/2006/relationships/hyperlink" Target="http://&#1087;&#1086;&#1083;&#1077;&#1074;&#1072;&#1103;&#1089;&#1086;&#1096;.&#1088;&#1092;/" TargetMode="External"/><Relationship Id="rId17" Type="http://schemas.openxmlformats.org/officeDocument/2006/relationships/hyperlink" Target="http://&#1076;&#1094;-&#1088;&#1072;&#1076;&#1091;&#1075;&#1072;.&#1088;&#1092;/" TargetMode="External"/><Relationship Id="rId2" Type="http://schemas.openxmlformats.org/officeDocument/2006/relationships/hyperlink" Target="http://&#1082;&#1072;&#1084;&#1089;&#1072;&#1082;&#1089;&#1082;&#1072;&#1103;&#1086;&#1086;&#1096;.&#1088;&#1092;/" TargetMode="External"/><Relationship Id="rId16" Type="http://schemas.openxmlformats.org/officeDocument/2006/relationships/hyperlink" Target="http://&#1076;&#1102;&#1089;&#1096;-56.&#1088;&#1092;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&#1076;&#1086;&#1086;&#1096;3.&#1088;&#1092;/" TargetMode="External"/><Relationship Id="rId6" Type="http://schemas.openxmlformats.org/officeDocument/2006/relationships/hyperlink" Target="http://&#1072;&#1097;&#1077;&#1073;&#1091;&#1090;&#1072;&#1082;&#1089;&#1082;&#1072;&#1103;&#1089;&#1086;&#1096;.&#1088;&#1092;/" TargetMode="External"/><Relationship Id="rId11" Type="http://schemas.openxmlformats.org/officeDocument/2006/relationships/hyperlink" Target="http://&#1082;&#1095;-&#1089;&#1086;&#1096;.&#1088;&#1092;/" TargetMode="External"/><Relationship Id="rId5" Type="http://schemas.openxmlformats.org/officeDocument/2006/relationships/hyperlink" Target="http://priboosh.ucoz.ru/" TargetMode="External"/><Relationship Id="rId15" Type="http://schemas.openxmlformats.org/officeDocument/2006/relationships/hyperlink" Target="http://&#1072;&#1083;&#1077;&#1085;&#1091;&#1096;&#1082;&#1072;56.&#1088;&#1092;/" TargetMode="External"/><Relationship Id="rId10" Type="http://schemas.openxmlformats.org/officeDocument/2006/relationships/hyperlink" Target="http://&#1079;&#1072;&#1088;&#1080;&#1085;&#1089;&#1082;&#1072;&#1103;&#1086;&#1086;&#1096;.&#1088;&#1092;/" TargetMode="External"/><Relationship Id="rId19" Type="http://schemas.openxmlformats.org/officeDocument/2006/relationships/hyperlink" Target="http://&#1083;&#1077;&#1089;&#1085;&#1072;&#1103;&#1089;&#1082;&#1072;&#1079;&#1082;&#1072;56.&#1088;&#1092;/" TargetMode="External"/><Relationship Id="rId4" Type="http://schemas.openxmlformats.org/officeDocument/2006/relationships/hyperlink" Target="http://&#1082;&#1091;&#1088;&#1084;&#1072;&#1085;&#1089;&#1072;&#1081;&#1089;&#1082;&#1072;&#1103;&#1086;&#1086;&#1096;.&#1088;&#1092;/" TargetMode="External"/><Relationship Id="rId9" Type="http://schemas.openxmlformats.org/officeDocument/2006/relationships/hyperlink" Target="http://&#1076;&#1089;&#1086;&#1096;2.&#1088;&#1092;/" TargetMode="External"/><Relationship Id="rId14" Type="http://schemas.openxmlformats.org/officeDocument/2006/relationships/hyperlink" Target="http://&#1089;&#1086;&#1083;&#1085;&#1099;&#1096;&#1082;&#1086;-2.&#1088;&#1092;/" TargetMode="Externa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O13" sqref="O13"/>
    </sheetView>
  </sheetViews>
  <sheetFormatPr defaultRowHeight="15" x14ac:dyDescent="0.25"/>
  <cols>
    <col min="1" max="1" width="6" bestFit="1" customWidth="1"/>
    <col min="2" max="2" width="34.85546875" bestFit="1" customWidth="1"/>
    <col min="3" max="3" width="20.28515625" bestFit="1" customWidth="1"/>
    <col min="4" max="4" width="38.28515625" customWidth="1"/>
  </cols>
  <sheetData>
    <row r="1" spans="1:13" ht="15.75" x14ac:dyDescent="0.25">
      <c r="A1" s="8"/>
      <c r="B1" s="42" t="s">
        <v>35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8.75" customHeight="1" x14ac:dyDescent="0.25">
      <c r="A2" s="41" t="s">
        <v>24</v>
      </c>
      <c r="B2" s="41" t="s">
        <v>26</v>
      </c>
      <c r="C2" s="41" t="s">
        <v>23</v>
      </c>
      <c r="D2" s="57" t="s">
        <v>25</v>
      </c>
      <c r="E2" s="59" t="s">
        <v>33</v>
      </c>
      <c r="F2" s="59"/>
      <c r="G2" s="59"/>
      <c r="H2" s="59"/>
      <c r="I2" s="59"/>
      <c r="J2" s="59"/>
      <c r="K2" s="49" t="s">
        <v>34</v>
      </c>
      <c r="L2" s="53" t="s">
        <v>32</v>
      </c>
      <c r="M2" s="53"/>
    </row>
    <row r="3" spans="1:13" ht="15" customHeight="1" x14ac:dyDescent="0.25">
      <c r="A3" s="55"/>
      <c r="B3" s="55"/>
      <c r="C3" s="55"/>
      <c r="D3" s="58"/>
      <c r="E3" s="47">
        <v>1</v>
      </c>
      <c r="F3" s="47">
        <v>2</v>
      </c>
      <c r="G3" s="47">
        <v>3</v>
      </c>
      <c r="H3" s="47">
        <v>4</v>
      </c>
      <c r="I3" s="47">
        <v>5</v>
      </c>
      <c r="J3" s="47">
        <v>6</v>
      </c>
      <c r="K3" s="49"/>
      <c r="L3" s="53"/>
      <c r="M3" s="53"/>
    </row>
    <row r="4" spans="1:13" ht="15" customHeight="1" x14ac:dyDescent="0.25">
      <c r="A4" s="56"/>
      <c r="B4" s="55"/>
      <c r="C4" s="55"/>
      <c r="D4" s="58"/>
      <c r="E4" s="48"/>
      <c r="F4" s="48"/>
      <c r="G4" s="48"/>
      <c r="H4" s="48"/>
      <c r="I4" s="48"/>
      <c r="J4" s="48"/>
      <c r="K4" s="49"/>
      <c r="L4" s="54"/>
      <c r="M4" s="54"/>
    </row>
    <row r="5" spans="1:13" ht="15" customHeight="1" x14ac:dyDescent="0.25">
      <c r="A5" s="44" t="s">
        <v>36</v>
      </c>
      <c r="B5" s="45"/>
      <c r="C5" s="45"/>
      <c r="D5" s="45"/>
      <c r="E5" s="5"/>
      <c r="F5" s="5"/>
      <c r="G5" s="5"/>
      <c r="H5" s="5"/>
      <c r="I5" s="5"/>
      <c r="J5" s="5"/>
      <c r="K5" s="5"/>
      <c r="L5" s="5"/>
      <c r="M5" s="39"/>
    </row>
    <row r="6" spans="1:13" x14ac:dyDescent="0.25">
      <c r="A6" s="1">
        <v>1</v>
      </c>
      <c r="B6" s="28" t="s">
        <v>0</v>
      </c>
      <c r="C6" s="26" t="s">
        <v>1</v>
      </c>
      <c r="D6" s="17" t="str">
        <f>HYPERLINK("http://доош3.рф/","http://доош3.рф/")</f>
        <v>http://доош3.рф/</v>
      </c>
      <c r="E6" s="18">
        <v>19.8</v>
      </c>
      <c r="F6" s="18">
        <v>18</v>
      </c>
      <c r="G6" s="18">
        <v>14</v>
      </c>
      <c r="H6" s="18">
        <v>18.899999999999999</v>
      </c>
      <c r="I6" s="18">
        <v>18.899999999999999</v>
      </c>
      <c r="J6" s="18">
        <v>12</v>
      </c>
      <c r="K6" s="14">
        <f>SUM(E6:J6)</f>
        <v>101.6</v>
      </c>
      <c r="L6" s="36"/>
      <c r="M6" s="37"/>
    </row>
    <row r="7" spans="1:13" x14ac:dyDescent="0.25">
      <c r="A7" s="1">
        <v>2</v>
      </c>
      <c r="B7" s="2" t="s">
        <v>2</v>
      </c>
      <c r="C7" s="1" t="s">
        <v>1</v>
      </c>
      <c r="D7" s="11" t="str">
        <f>HYPERLINK("http://камсакскаяоош.рф/","http://камсакскаяоош.рф/")</f>
        <v>http://камсакскаяоош.рф/</v>
      </c>
      <c r="E7" s="15">
        <v>17.399999999999999</v>
      </c>
      <c r="F7" s="15">
        <v>11.5</v>
      </c>
      <c r="G7" s="15">
        <v>13.2</v>
      </c>
      <c r="H7" s="15">
        <v>18.5</v>
      </c>
      <c r="I7" s="15">
        <v>16.7</v>
      </c>
      <c r="J7" s="15">
        <v>8.5</v>
      </c>
      <c r="K7" s="14">
        <f>SUM(E7:J7)</f>
        <v>85.8</v>
      </c>
      <c r="L7" s="36"/>
      <c r="M7" s="37"/>
    </row>
    <row r="8" spans="1:13" x14ac:dyDescent="0.25">
      <c r="A8" s="1">
        <v>3</v>
      </c>
      <c r="B8" s="2" t="s">
        <v>3</v>
      </c>
      <c r="C8" s="1" t="s">
        <v>1</v>
      </c>
      <c r="D8" s="11" t="str">
        <f>HYPERLINK("http://карагандинскаяоош.рф/","http://карагандинскаяоош.рф/")</f>
        <v>http://карагандинскаяоош.рф/</v>
      </c>
      <c r="E8" s="15">
        <v>16.399999999999999</v>
      </c>
      <c r="F8" s="15">
        <v>11.5</v>
      </c>
      <c r="G8" s="15">
        <v>14.2</v>
      </c>
      <c r="H8" s="15">
        <v>16.899999999999999</v>
      </c>
      <c r="I8" s="15">
        <v>16.399999999999999</v>
      </c>
      <c r="J8" s="15">
        <v>10</v>
      </c>
      <c r="K8" s="14">
        <f t="shared" ref="K8:K33" si="0">SUM(E8:J8)</f>
        <v>85.399999999999991</v>
      </c>
      <c r="L8" s="36"/>
      <c r="M8" s="37"/>
    </row>
    <row r="9" spans="1:13" x14ac:dyDescent="0.25">
      <c r="A9" s="1">
        <v>4</v>
      </c>
      <c r="B9" s="3" t="s">
        <v>4</v>
      </c>
      <c r="C9" s="1" t="s">
        <v>1</v>
      </c>
      <c r="D9" s="11" t="str">
        <f>HYPERLINK("http://курмансайскаяоош.рф/","http://курмансайскаяоош.рф/")</f>
        <v>http://курмансайскаяоош.рф/</v>
      </c>
      <c r="E9" s="15">
        <v>11.6</v>
      </c>
      <c r="F9" s="15">
        <v>11</v>
      </c>
      <c r="G9" s="15">
        <v>8.1999999999999993</v>
      </c>
      <c r="H9" s="15">
        <v>12.5</v>
      </c>
      <c r="I9" s="15">
        <v>11.9</v>
      </c>
      <c r="J9" s="15">
        <v>9</v>
      </c>
      <c r="K9" s="14">
        <f t="shared" si="0"/>
        <v>64.199999999999989</v>
      </c>
      <c r="L9" s="36"/>
      <c r="M9" s="37"/>
    </row>
    <row r="10" spans="1:13" x14ac:dyDescent="0.25">
      <c r="A10" s="1">
        <v>5</v>
      </c>
      <c r="B10" s="3" t="s">
        <v>5</v>
      </c>
      <c r="C10" s="1" t="s">
        <v>1</v>
      </c>
      <c r="D10" s="11" t="str">
        <f>HYPERLINK("http://priboosh.ucoz.ru/","http://priboosh.ucoz.ru/")</f>
        <v>http://priboosh.ucoz.ru/</v>
      </c>
      <c r="E10" s="15">
        <v>20.100000000000001</v>
      </c>
      <c r="F10" s="15">
        <v>16.5</v>
      </c>
      <c r="G10" s="15">
        <v>12.2</v>
      </c>
      <c r="H10" s="15">
        <v>17.899999999999999</v>
      </c>
      <c r="I10" s="15">
        <v>20.2</v>
      </c>
      <c r="J10" s="15">
        <v>10</v>
      </c>
      <c r="K10" s="14">
        <f t="shared" si="0"/>
        <v>96.899999999999991</v>
      </c>
      <c r="L10" s="36"/>
      <c r="M10" s="37"/>
    </row>
    <row r="11" spans="1:13" x14ac:dyDescent="0.25">
      <c r="A11" s="1">
        <v>6</v>
      </c>
      <c r="B11" s="3" t="s">
        <v>6</v>
      </c>
      <c r="C11" s="1" t="s">
        <v>1</v>
      </c>
      <c r="D11" s="11" t="str">
        <f>HYPERLINK("http://ащебутакскаясош.рф/","http://ащебутакскаясош.рф/")</f>
        <v>http://ащебутакскаясош.рф/</v>
      </c>
      <c r="E11" s="15">
        <v>12</v>
      </c>
      <c r="F11" s="15">
        <v>8.5</v>
      </c>
      <c r="G11" s="15">
        <v>8.1999999999999993</v>
      </c>
      <c r="H11" s="15">
        <v>11</v>
      </c>
      <c r="I11" s="15">
        <v>12.6</v>
      </c>
      <c r="J11" s="15">
        <v>15.5</v>
      </c>
      <c r="K11" s="14">
        <f t="shared" si="0"/>
        <v>67.800000000000011</v>
      </c>
      <c r="L11" s="36"/>
      <c r="M11" s="37"/>
    </row>
    <row r="12" spans="1:13" ht="18.75" customHeight="1" x14ac:dyDescent="0.25">
      <c r="A12" s="1">
        <v>7</v>
      </c>
      <c r="B12" s="3" t="s">
        <v>7</v>
      </c>
      <c r="C12" s="1" t="s">
        <v>1</v>
      </c>
      <c r="D12" s="11" t="str">
        <f>HYPERLINK("http://сошгф.рф/","http://сошгф.рф/")</f>
        <v>http://сошгф.рф/</v>
      </c>
      <c r="E12" s="15">
        <v>22.9</v>
      </c>
      <c r="F12" s="15">
        <v>20</v>
      </c>
      <c r="G12" s="15">
        <v>17.2</v>
      </c>
      <c r="H12" s="15">
        <v>21</v>
      </c>
      <c r="I12" s="15">
        <v>22</v>
      </c>
      <c r="J12" s="15">
        <v>15.5</v>
      </c>
      <c r="K12" s="16">
        <f t="shared" si="0"/>
        <v>118.6</v>
      </c>
      <c r="L12" s="46">
        <v>3</v>
      </c>
      <c r="M12" s="46"/>
    </row>
    <row r="13" spans="1:13" ht="28.5" x14ac:dyDescent="0.25">
      <c r="A13" s="1">
        <v>8</v>
      </c>
      <c r="B13" s="3" t="s">
        <v>8</v>
      </c>
      <c r="C13" s="1" t="s">
        <v>1</v>
      </c>
      <c r="D13" s="9" t="str">
        <f>HYPERLINK("http://дсош1.рф/","http://дсош1.рф/")</f>
        <v>http://дсош1.рф/</v>
      </c>
      <c r="E13" s="15">
        <v>21.1</v>
      </c>
      <c r="F13" s="15">
        <v>18.100000000000001</v>
      </c>
      <c r="G13" s="15">
        <v>17.16</v>
      </c>
      <c r="H13" s="15">
        <v>20</v>
      </c>
      <c r="I13" s="15">
        <v>21.8</v>
      </c>
      <c r="J13" s="15">
        <v>21.6</v>
      </c>
      <c r="K13" s="16">
        <f t="shared" si="0"/>
        <v>119.75999999999999</v>
      </c>
      <c r="L13" s="46">
        <v>2</v>
      </c>
      <c r="M13" s="46"/>
    </row>
    <row r="14" spans="1:13" ht="28.5" x14ac:dyDescent="0.25">
      <c r="A14" s="1">
        <v>9</v>
      </c>
      <c r="B14" s="3" t="s">
        <v>9</v>
      </c>
      <c r="C14" s="1" t="s">
        <v>1</v>
      </c>
      <c r="D14" s="11" t="str">
        <f>HYPERLINK("http://дсош2.рф/","http://дсош2.рф/")</f>
        <v>http://дсош2.рф/</v>
      </c>
      <c r="E14" s="15">
        <v>22.1</v>
      </c>
      <c r="F14" s="15">
        <v>20</v>
      </c>
      <c r="G14" s="15">
        <v>15.3</v>
      </c>
      <c r="H14" s="15">
        <v>19</v>
      </c>
      <c r="I14" s="15">
        <v>20.7</v>
      </c>
      <c r="J14" s="15">
        <v>23</v>
      </c>
      <c r="K14" s="16">
        <f t="shared" si="0"/>
        <v>120.10000000000001</v>
      </c>
      <c r="L14" s="46">
        <v>1</v>
      </c>
      <c r="M14" s="46"/>
    </row>
    <row r="15" spans="1:13" x14ac:dyDescent="0.25">
      <c r="A15" s="1">
        <v>10</v>
      </c>
      <c r="B15" s="3" t="s">
        <v>10</v>
      </c>
      <c r="C15" s="1" t="s">
        <v>1</v>
      </c>
      <c r="D15" s="11" t="str">
        <f>HYPERLINK("http://заринскаяоош.рф/","http://заринскаяоош.рф/")</f>
        <v>http://заринскаяоош.рф/</v>
      </c>
      <c r="E15" s="15">
        <v>11.9</v>
      </c>
      <c r="F15" s="15">
        <v>13</v>
      </c>
      <c r="G15" s="15">
        <v>13.2</v>
      </c>
      <c r="H15" s="15">
        <v>12.2</v>
      </c>
      <c r="I15" s="15">
        <v>12.7</v>
      </c>
      <c r="J15" s="15">
        <v>11</v>
      </c>
      <c r="K15" s="14">
        <f t="shared" si="0"/>
        <v>74</v>
      </c>
      <c r="L15" s="36"/>
      <c r="M15" s="37"/>
    </row>
    <row r="16" spans="1:13" ht="26.25" x14ac:dyDescent="0.25">
      <c r="A16" s="1">
        <v>11</v>
      </c>
      <c r="B16" s="4" t="s">
        <v>11</v>
      </c>
      <c r="C16" s="1" t="s">
        <v>1</v>
      </c>
      <c r="D16" s="11" t="str">
        <f>HYPERLINK("http://кч-сош.рф/","http://кч-сош.рф/")</f>
        <v>http://кч-сош.рф/</v>
      </c>
      <c r="E16" s="15">
        <v>15.1</v>
      </c>
      <c r="F16" s="15">
        <v>15</v>
      </c>
      <c r="G16" s="15">
        <v>9.1999999999999993</v>
      </c>
      <c r="H16" s="15">
        <v>14.6</v>
      </c>
      <c r="I16" s="15">
        <v>15.1</v>
      </c>
      <c r="J16" s="15">
        <v>10.5</v>
      </c>
      <c r="K16" s="14">
        <f t="shared" si="0"/>
        <v>79.5</v>
      </c>
      <c r="L16" s="36"/>
      <c r="M16" s="37"/>
    </row>
    <row r="17" spans="1:13" x14ac:dyDescent="0.25">
      <c r="A17" s="19">
        <v>12</v>
      </c>
      <c r="B17" s="20" t="s">
        <v>12</v>
      </c>
      <c r="C17" s="19" t="s">
        <v>1</v>
      </c>
      <c r="D17" s="21" t="str">
        <f>HYPERLINK("http://полеваясош.рф/","http://полеваясош.рф/")</f>
        <v>http://полеваясош.рф/</v>
      </c>
      <c r="E17" s="22">
        <v>13.9</v>
      </c>
      <c r="F17" s="22">
        <v>14</v>
      </c>
      <c r="G17" s="22">
        <v>8.1999999999999993</v>
      </c>
      <c r="H17" s="22">
        <v>12.8</v>
      </c>
      <c r="I17" s="22">
        <v>14.5</v>
      </c>
      <c r="J17" s="22">
        <v>10</v>
      </c>
      <c r="K17" s="14">
        <f t="shared" si="0"/>
        <v>73.399999999999991</v>
      </c>
      <c r="L17" s="36"/>
      <c r="M17" s="37"/>
    </row>
    <row r="18" spans="1:13" ht="15" customHeight="1" x14ac:dyDescent="0.25">
      <c r="A18" s="44" t="s">
        <v>37</v>
      </c>
      <c r="B18" s="45"/>
      <c r="C18" s="45"/>
      <c r="D18" s="45"/>
      <c r="E18" s="5"/>
      <c r="F18" s="5"/>
      <c r="G18" s="5"/>
      <c r="H18" s="5"/>
      <c r="I18" s="5"/>
      <c r="J18" s="5"/>
      <c r="K18" s="5"/>
      <c r="L18" s="5"/>
      <c r="M18" s="39"/>
    </row>
    <row r="19" spans="1:13" x14ac:dyDescent="0.25">
      <c r="A19" s="24">
        <v>13</v>
      </c>
      <c r="B19" s="25" t="s">
        <v>13</v>
      </c>
      <c r="C19" s="26" t="s">
        <v>1</v>
      </c>
      <c r="D19" s="17" t="str">
        <f>HYPERLINK("        
http://теремоксад.рф/","http://теремоксад.рф/")</f>
        <v>http://теремоксад.рф/</v>
      </c>
      <c r="E19" s="27">
        <v>16.8</v>
      </c>
      <c r="F19" s="27">
        <v>17</v>
      </c>
      <c r="G19" s="27">
        <v>13.2</v>
      </c>
      <c r="H19" s="27">
        <v>14</v>
      </c>
      <c r="I19" s="27">
        <v>16.899999999999999</v>
      </c>
      <c r="J19" s="27">
        <v>13.5</v>
      </c>
      <c r="K19" s="27">
        <f t="shared" si="0"/>
        <v>91.4</v>
      </c>
      <c r="L19" s="38"/>
      <c r="M19" s="37"/>
    </row>
    <row r="20" spans="1:13" ht="26.25" x14ac:dyDescent="0.25">
      <c r="A20" s="6">
        <v>14</v>
      </c>
      <c r="B20" s="7" t="s">
        <v>14</v>
      </c>
      <c r="C20" s="1" t="s">
        <v>1</v>
      </c>
      <c r="D20" s="11" t="str">
        <f>HYPERLINK("        
http://сказка56.рф/","http://сказка56.рф")</f>
        <v>http://сказка56.рф</v>
      </c>
      <c r="E20" s="14">
        <v>17.5</v>
      </c>
      <c r="F20" s="14">
        <v>17.399999999999999</v>
      </c>
      <c r="G20" s="14">
        <v>13.2</v>
      </c>
      <c r="H20" s="14">
        <v>17.3</v>
      </c>
      <c r="I20" s="15">
        <v>17</v>
      </c>
      <c r="J20" s="15">
        <v>14</v>
      </c>
      <c r="K20" s="14">
        <f t="shared" si="0"/>
        <v>96.399999999999991</v>
      </c>
      <c r="L20" s="38"/>
      <c r="M20" s="37"/>
    </row>
    <row r="21" spans="1:13" ht="28.5" x14ac:dyDescent="0.25">
      <c r="A21" s="6">
        <v>15</v>
      </c>
      <c r="B21" s="7" t="s">
        <v>15</v>
      </c>
      <c r="C21" s="1" t="s">
        <v>1</v>
      </c>
      <c r="D21" s="11" t="str">
        <f>HYPERLINK("http://доусолнышко.рф/",
"http://доусолнышко.рф/")</f>
        <v>http://доусолнышко.рф/</v>
      </c>
      <c r="E21" s="15">
        <v>19.2</v>
      </c>
      <c r="F21" s="15">
        <v>17.5</v>
      </c>
      <c r="G21" s="15">
        <v>14</v>
      </c>
      <c r="H21" s="15">
        <v>15</v>
      </c>
      <c r="I21" s="15">
        <v>18.899999999999999</v>
      </c>
      <c r="J21" s="15">
        <v>13</v>
      </c>
      <c r="K21" s="16">
        <f t="shared" si="0"/>
        <v>97.6</v>
      </c>
      <c r="L21" s="50">
        <v>2</v>
      </c>
      <c r="M21" s="50"/>
    </row>
    <row r="22" spans="1:13" x14ac:dyDescent="0.25">
      <c r="A22" s="6">
        <v>16</v>
      </c>
      <c r="B22" s="7" t="s">
        <v>16</v>
      </c>
      <c r="C22" s="1" t="s">
        <v>1</v>
      </c>
      <c r="D22" s="11" t="str">
        <f>HYPERLINK("http://солнышко-2.рф/","http://солнышко-2.рф/")</f>
        <v>http://солнышко-2.рф/</v>
      </c>
      <c r="E22" s="15">
        <v>17.2</v>
      </c>
      <c r="F22" s="15">
        <v>17.5</v>
      </c>
      <c r="G22" s="15">
        <v>7.2</v>
      </c>
      <c r="H22" s="15">
        <v>15.8</v>
      </c>
      <c r="I22" s="15">
        <v>17.8</v>
      </c>
      <c r="J22" s="15">
        <v>12.5</v>
      </c>
      <c r="K22" s="14">
        <f t="shared" si="0"/>
        <v>88</v>
      </c>
      <c r="L22" s="36"/>
      <c r="M22" s="37"/>
    </row>
    <row r="23" spans="1:13" x14ac:dyDescent="0.25">
      <c r="A23" s="6">
        <v>17</v>
      </c>
      <c r="B23" s="7" t="s">
        <v>17</v>
      </c>
      <c r="C23" s="1" t="s">
        <v>1</v>
      </c>
      <c r="D23" s="11" t="str">
        <f>HYPERLINK("        
http://колокольчик56.рф/","http://колокольчик56.рф")</f>
        <v>http://колокольчик56.рф</v>
      </c>
      <c r="E23" s="15">
        <v>19</v>
      </c>
      <c r="F23" s="15">
        <v>18</v>
      </c>
      <c r="G23" s="15">
        <v>7.2</v>
      </c>
      <c r="H23" s="15">
        <v>18.899999999999999</v>
      </c>
      <c r="I23" s="15">
        <v>20.5</v>
      </c>
      <c r="J23" s="15">
        <v>12.5</v>
      </c>
      <c r="K23" s="14">
        <f t="shared" si="0"/>
        <v>96.1</v>
      </c>
      <c r="L23" s="36"/>
      <c r="M23" s="37"/>
    </row>
    <row r="24" spans="1:13" x14ac:dyDescent="0.25">
      <c r="A24" s="6">
        <v>18</v>
      </c>
      <c r="B24" s="7" t="s">
        <v>18</v>
      </c>
      <c r="C24" s="1" t="s">
        <v>1</v>
      </c>
      <c r="D24" s="11" t="str">
        <f>HYPERLINK("        
http://доуколосок.рф/","http://доуколосок.рф/")</f>
        <v>http://доуколосок.рф/</v>
      </c>
      <c r="E24" s="15">
        <v>12.5</v>
      </c>
      <c r="F24" s="15">
        <v>11</v>
      </c>
      <c r="G24" s="15">
        <v>6.2</v>
      </c>
      <c r="H24" s="15">
        <v>10.7</v>
      </c>
      <c r="I24" s="15">
        <v>13</v>
      </c>
      <c r="J24" s="15">
        <v>12.5</v>
      </c>
      <c r="K24" s="14">
        <f t="shared" si="0"/>
        <v>65.900000000000006</v>
      </c>
      <c r="L24" s="36"/>
      <c r="M24" s="37"/>
    </row>
    <row r="25" spans="1:13" x14ac:dyDescent="0.25">
      <c r="A25" s="6">
        <v>19</v>
      </c>
      <c r="B25" s="7" t="s">
        <v>19</v>
      </c>
      <c r="C25" s="1" t="s">
        <v>1</v>
      </c>
      <c r="D25" s="12" t="str">
        <f>HYPERLINK("http://аленушка56.рф/","http://аленушка56.рф")</f>
        <v>http://аленушка56.рф</v>
      </c>
      <c r="E25" s="15">
        <v>16.7</v>
      </c>
      <c r="F25" s="15">
        <v>13.5</v>
      </c>
      <c r="G25" s="15">
        <v>11.2</v>
      </c>
      <c r="H25" s="15">
        <v>15.1</v>
      </c>
      <c r="I25" s="15">
        <v>16.899999999999999</v>
      </c>
      <c r="J25" s="15">
        <v>13.5</v>
      </c>
      <c r="K25" s="14">
        <f t="shared" si="0"/>
        <v>86.9</v>
      </c>
      <c r="L25" s="36"/>
      <c r="M25" s="37"/>
    </row>
    <row r="26" spans="1:13" x14ac:dyDescent="0.25">
      <c r="A26" s="6">
        <v>20</v>
      </c>
      <c r="B26" s="7" t="s">
        <v>20</v>
      </c>
      <c r="C26" s="1" t="s">
        <v>1</v>
      </c>
      <c r="D26" s="9" t="str">
        <f>HYPERLINK("        
http://светлячоксад.рф/","http://светлячоксад.рф/")</f>
        <v>http://светлячоксад.рф/</v>
      </c>
      <c r="E26" s="15">
        <v>15.1</v>
      </c>
      <c r="F26" s="15">
        <v>17.5</v>
      </c>
      <c r="G26" s="15">
        <v>12.2</v>
      </c>
      <c r="H26" s="15">
        <v>15.6</v>
      </c>
      <c r="I26" s="15">
        <v>17.7</v>
      </c>
      <c r="J26" s="15">
        <v>12.5</v>
      </c>
      <c r="K26" s="14">
        <f t="shared" si="0"/>
        <v>90.6</v>
      </c>
      <c r="L26" s="36"/>
      <c r="M26" s="37"/>
    </row>
    <row r="27" spans="1:13" ht="28.5" x14ac:dyDescent="0.25">
      <c r="A27" s="6">
        <v>21</v>
      </c>
      <c r="B27" s="7" t="s">
        <v>27</v>
      </c>
      <c r="C27" s="1" t="s">
        <v>1</v>
      </c>
      <c r="D27" s="11" t="str">
        <f>HYPERLINK("        
 http://василексад.рф/","http://василексад.рф/")</f>
        <v>http://василексад.рф/</v>
      </c>
      <c r="E27" s="15">
        <v>19.600000000000001</v>
      </c>
      <c r="F27" s="15">
        <v>17.5</v>
      </c>
      <c r="G27" s="15">
        <v>12.2</v>
      </c>
      <c r="H27" s="15">
        <v>20.7</v>
      </c>
      <c r="I27" s="15">
        <v>17.5</v>
      </c>
      <c r="J27" s="15">
        <v>12.5</v>
      </c>
      <c r="K27" s="16">
        <f>SUM(E27:J27)</f>
        <v>100</v>
      </c>
      <c r="L27" s="51">
        <v>1</v>
      </c>
      <c r="M27" s="51"/>
    </row>
    <row r="28" spans="1:13" ht="28.5" x14ac:dyDescent="0.25">
      <c r="A28" s="6">
        <v>22</v>
      </c>
      <c r="B28" s="7" t="s">
        <v>29</v>
      </c>
      <c r="C28" s="1" t="s">
        <v>1</v>
      </c>
      <c r="D28" s="11" t="str">
        <f>HYPERLINK(" http://ручеек56.рф/","http://ручеек56.рф")</f>
        <v>http://ручеек56.рф</v>
      </c>
      <c r="E28" s="15">
        <v>17.399999999999999</v>
      </c>
      <c r="F28" s="15">
        <v>18.100000000000001</v>
      </c>
      <c r="G28" s="15">
        <v>11.2</v>
      </c>
      <c r="H28" s="15">
        <v>18.600000000000001</v>
      </c>
      <c r="I28" s="15">
        <v>17.8</v>
      </c>
      <c r="J28" s="15">
        <v>13.7</v>
      </c>
      <c r="K28" s="16">
        <f t="shared" si="0"/>
        <v>96.800000000000011</v>
      </c>
      <c r="L28" s="52">
        <v>3</v>
      </c>
      <c r="M28" s="52"/>
    </row>
    <row r="29" spans="1:13" x14ac:dyDescent="0.25">
      <c r="A29" s="29">
        <v>23</v>
      </c>
      <c r="B29" s="30" t="s">
        <v>30</v>
      </c>
      <c r="C29" s="19" t="s">
        <v>1</v>
      </c>
      <c r="D29" s="10" t="s">
        <v>31</v>
      </c>
      <c r="E29" s="22">
        <v>13.7</v>
      </c>
      <c r="F29" s="22">
        <v>11.6</v>
      </c>
      <c r="G29" s="22">
        <v>7</v>
      </c>
      <c r="H29" s="31">
        <v>11.9</v>
      </c>
      <c r="I29" s="22">
        <v>14.2</v>
      </c>
      <c r="J29" s="22">
        <v>12.5</v>
      </c>
      <c r="K29" s="23">
        <f>SUM(E29:J29)</f>
        <v>70.899999999999991</v>
      </c>
      <c r="L29" s="36"/>
      <c r="M29" s="37"/>
    </row>
    <row r="30" spans="1:13" ht="15" customHeight="1" x14ac:dyDescent="0.25">
      <c r="A30" s="44" t="s">
        <v>38</v>
      </c>
      <c r="B30" s="45"/>
      <c r="C30" s="45"/>
      <c r="D30" s="45"/>
      <c r="E30" s="5"/>
      <c r="F30" s="5"/>
      <c r="G30" s="5"/>
      <c r="H30" s="5"/>
      <c r="I30" s="5"/>
      <c r="J30" s="5"/>
      <c r="K30" s="35"/>
      <c r="L30" s="35"/>
      <c r="M30" s="40"/>
    </row>
    <row r="31" spans="1:13" ht="28.5" x14ac:dyDescent="0.25">
      <c r="A31" s="24">
        <v>24</v>
      </c>
      <c r="B31" s="32" t="s">
        <v>21</v>
      </c>
      <c r="C31" s="26" t="s">
        <v>1</v>
      </c>
      <c r="D31" s="17" t="str">
        <f>HYPERLINK("http://дюсш-56.рф/","http://дюсш-56.рф/")</f>
        <v>http://дюсш-56.рф/</v>
      </c>
      <c r="E31" s="33">
        <v>22.3</v>
      </c>
      <c r="F31" s="33">
        <v>19.5</v>
      </c>
      <c r="G31" s="33">
        <v>14.2</v>
      </c>
      <c r="H31" s="33">
        <v>21.5</v>
      </c>
      <c r="I31" s="33">
        <v>19</v>
      </c>
      <c r="J31" s="33">
        <v>15.5</v>
      </c>
      <c r="K31" s="34">
        <f t="shared" si="0"/>
        <v>112</v>
      </c>
      <c r="L31" s="51">
        <v>2</v>
      </c>
      <c r="M31" s="51"/>
    </row>
    <row r="32" spans="1:13" ht="28.5" x14ac:dyDescent="0.25">
      <c r="A32" s="6">
        <v>25</v>
      </c>
      <c r="B32" s="4" t="s">
        <v>22</v>
      </c>
      <c r="C32" s="1" t="s">
        <v>1</v>
      </c>
      <c r="D32" s="11" t="str">
        <f>HYPERLINK("http://дц-радуга.рф/","http://дц-радуга.рф/")</f>
        <v>http://дц-радуга.рф/</v>
      </c>
      <c r="E32" s="15">
        <v>23</v>
      </c>
      <c r="F32" s="15">
        <v>20</v>
      </c>
      <c r="G32" s="15">
        <v>14.7</v>
      </c>
      <c r="H32" s="15">
        <v>22.5</v>
      </c>
      <c r="I32" s="15">
        <v>22.5</v>
      </c>
      <c r="J32" s="15">
        <v>15.7</v>
      </c>
      <c r="K32" s="16">
        <f t="shared" si="0"/>
        <v>118.4</v>
      </c>
      <c r="L32" s="46">
        <v>1</v>
      </c>
      <c r="M32" s="46"/>
    </row>
    <row r="33" spans="1:13" ht="28.5" x14ac:dyDescent="0.25">
      <c r="A33" s="6">
        <v>26</v>
      </c>
      <c r="B33" s="4" t="s">
        <v>28</v>
      </c>
      <c r="C33" s="1" t="s">
        <v>1</v>
      </c>
      <c r="D33" s="13" t="str">
        <f>HYPERLINK("http://сокол-56.рф/","http://сокол-56.рф/ ")</f>
        <v>http://сокол-56.рф/ </v>
      </c>
      <c r="E33" s="15">
        <v>11.2</v>
      </c>
      <c r="F33" s="15">
        <v>11</v>
      </c>
      <c r="G33" s="15">
        <v>5</v>
      </c>
      <c r="H33" s="15">
        <v>15.5</v>
      </c>
      <c r="I33" s="15">
        <v>11.7</v>
      </c>
      <c r="J33" s="15">
        <v>15.5</v>
      </c>
      <c r="K33" s="16">
        <f t="shared" si="0"/>
        <v>69.900000000000006</v>
      </c>
      <c r="L33" s="46">
        <v>3</v>
      </c>
      <c r="M33" s="46"/>
    </row>
  </sheetData>
  <mergeCells count="26">
    <mergeCell ref="L33:M33"/>
    <mergeCell ref="G3:G4"/>
    <mergeCell ref="H3:H4"/>
    <mergeCell ref="I3:I4"/>
    <mergeCell ref="J3:J4"/>
    <mergeCell ref="K2:K4"/>
    <mergeCell ref="L13:M13"/>
    <mergeCell ref="L14:M14"/>
    <mergeCell ref="L21:M21"/>
    <mergeCell ref="L27:M27"/>
    <mergeCell ref="L28:M28"/>
    <mergeCell ref="L31:M31"/>
    <mergeCell ref="L12:M12"/>
    <mergeCell ref="L2:M4"/>
    <mergeCell ref="E2:J2"/>
    <mergeCell ref="E3:E4"/>
    <mergeCell ref="B1:M1"/>
    <mergeCell ref="A5:D5"/>
    <mergeCell ref="A18:D18"/>
    <mergeCell ref="A30:D30"/>
    <mergeCell ref="L32:M32"/>
    <mergeCell ref="A2:A4"/>
    <mergeCell ref="B2:B4"/>
    <mergeCell ref="C2:C4"/>
    <mergeCell ref="D2:D4"/>
    <mergeCell ref="F3:F4"/>
  </mergeCells>
  <dataValidations count="1">
    <dataValidation type="decimal" allowBlank="1" showErrorMessage="1" sqref="A6:A17">
      <formula1>1</formula1>
      <formula2>99</formula2>
    </dataValidation>
  </dataValidations>
  <hyperlinks>
    <hyperlink ref="D6" r:id="rId1" display="http://доош3.рф/"/>
    <hyperlink ref="D7" r:id="rId2" display="http://камсакскаяоош.рф/"/>
    <hyperlink ref="D8" r:id="rId3" display="http://карагандинскаяоош.рф/"/>
    <hyperlink ref="D9" r:id="rId4" display="http://курмансайскаяоош.рф/"/>
    <hyperlink ref="D10" r:id="rId5" display="http://priboosh.ucoz.ru/"/>
    <hyperlink ref="D11" r:id="rId6" display="http://ащебутакскаясош.рф/"/>
    <hyperlink ref="D12" r:id="rId7" display="http://сошгф.рф/"/>
    <hyperlink ref="D13" r:id="rId8" display="http://дсош1.рф/"/>
    <hyperlink ref="D14" r:id="rId9" display="http://дсош2.рф/"/>
    <hyperlink ref="D15" r:id="rId10" display="http://заринскаяоош.рф/"/>
    <hyperlink ref="D16" r:id="rId11" display="http://кч-сош.рф/"/>
    <hyperlink ref="D17" r:id="rId12" display="http://полеваясош.рф/"/>
    <hyperlink ref="D21" r:id="rId13" display="http://доусолнышко.рф/"/>
    <hyperlink ref="D22" r:id="rId14" display="http://солнышко-2.рф/"/>
    <hyperlink ref="D25" r:id="rId15" display="http://аленушка56.рф/"/>
    <hyperlink ref="D31" r:id="rId16" display="http://дюсш-56.рф/"/>
    <hyperlink ref="D32" r:id="rId17" display="http://дц-радуга.рф/"/>
    <hyperlink ref="D33" r:id="rId18" display="http://сокол-56.рф/"/>
    <hyperlink ref="D29" r:id="rId19" display="http://леснаясказка56.рф/"/>
  </hyperlinks>
  <pageMargins left="0.7" right="0.7" top="0.75" bottom="0.75" header="0.3" footer="0.3"/>
  <pageSetup paperSize="9" orientation="portrait" r:id="rId20"/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итоги конкурса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Ольга</cp:lastModifiedBy>
  <cp:lastPrinted>2017-03-01T12:37:22Z</cp:lastPrinted>
  <dcterms:created xsi:type="dcterms:W3CDTF">2013-09-30T13:46:10Z</dcterms:created>
  <dcterms:modified xsi:type="dcterms:W3CDTF">2017-05-12T11:02:04Z</dcterms:modified>
</cp:coreProperties>
</file>